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t\S13101\priv\Finanční zdraví\FZ_6.kolo\kalkulátor\"/>
    </mc:Choice>
  </mc:AlternateContent>
  <bookViews>
    <workbookView xWindow="0" yWindow="0" windowWidth="28800" windowHeight="12435" tabRatio="847" firstSheet="2" activeTab="7"/>
  </bookViews>
  <sheets>
    <sheet name="postup" sheetId="16" r:id="rId1"/>
    <sheet name="2017-ÚČ" sheetId="51" r:id="rId2"/>
    <sheet name="2016-ÚČ" sheetId="45" r:id="rId3"/>
    <sheet name="2015-ÚČ" sheetId="43" r:id="rId4"/>
    <sheet name="2014-ÚČ" sheetId="35" r:id="rId5"/>
    <sheet name="2013-ÚČ" sheetId="37" r:id="rId6"/>
    <sheet name="2012-ÚČ" sheetId="29" r:id="rId7"/>
    <sheet name="2017-DE" sheetId="50" r:id="rId8"/>
    <sheet name="2016-DE" sheetId="47" r:id="rId9"/>
    <sheet name="2015-DE" sheetId="44" r:id="rId10"/>
    <sheet name="2014-DE" sheetId="38" r:id="rId11"/>
    <sheet name="2013-DE" sheetId="41" r:id="rId12"/>
    <sheet name="PomocnyMCA" sheetId="4" state="veryHidden" r:id="rId13"/>
    <sheet name="2012-DE" sheetId="42" r:id="rId14"/>
    <sheet name="bodování" sheetId="3" r:id="rId15"/>
  </sheets>
  <definedNames>
    <definedName name="_xlnm.Print_Area" localSheetId="13">'2012-DE'!$A$1:$I$15</definedName>
    <definedName name="_xlnm.Print_Area" localSheetId="11">'2013-DE'!$A$1:$I$27</definedName>
    <definedName name="_xlnm.Print_Area" localSheetId="10">'2014-DE'!$A$1:$I$27</definedName>
  </definedNames>
  <calcPr calcId="152511"/>
</workbook>
</file>

<file path=xl/calcChain.xml><?xml version="1.0" encoding="utf-8"?>
<calcChain xmlns="http://schemas.openxmlformats.org/spreadsheetml/2006/main">
  <c r="I14" i="41" l="1"/>
  <c r="I14" i="38"/>
  <c r="I14" i="44"/>
  <c r="I14" i="47"/>
  <c r="I14" i="50"/>
  <c r="I15" i="41" l="1"/>
  <c r="H15" i="41"/>
  <c r="J15" i="37"/>
  <c r="I15" i="37"/>
  <c r="H15" i="50" l="1"/>
  <c r="I15" i="50"/>
  <c r="I15" i="51"/>
  <c r="J15" i="51"/>
  <c r="J14" i="51"/>
  <c r="I14" i="51"/>
  <c r="J13" i="51"/>
  <c r="I13" i="51"/>
  <c r="J12" i="51"/>
  <c r="I12" i="51"/>
  <c r="J11" i="51"/>
  <c r="I11" i="51"/>
  <c r="J10" i="51"/>
  <c r="I10" i="51"/>
  <c r="J9" i="51"/>
  <c r="I9" i="51"/>
  <c r="J8" i="51"/>
  <c r="I8" i="51"/>
  <c r="J7" i="51"/>
  <c r="I7" i="51"/>
  <c r="J6" i="51"/>
  <c r="I6" i="5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9" i="3" l="1"/>
  <c r="I9" i="3" s="1"/>
  <c r="H14" i="41"/>
  <c r="H13" i="41"/>
  <c r="I13" i="41" s="1"/>
  <c r="H12" i="41"/>
  <c r="I12" i="41" s="1"/>
  <c r="I11" i="41"/>
  <c r="H11" i="41"/>
  <c r="H10" i="41"/>
  <c r="I10" i="41" s="1"/>
  <c r="H9" i="41"/>
  <c r="I9" i="41" s="1"/>
  <c r="H8" i="41"/>
  <c r="I8" i="41" s="1"/>
  <c r="H7" i="41"/>
  <c r="I7" i="41" s="1"/>
  <c r="H6" i="41"/>
  <c r="I6" i="41" s="1"/>
  <c r="H15" i="38"/>
  <c r="I15" i="38" s="1"/>
  <c r="H14" i="38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J14" i="37"/>
  <c r="I14" i="37"/>
  <c r="I13" i="37"/>
  <c r="J13" i="37" s="1"/>
  <c r="I12" i="37"/>
  <c r="J12" i="37" s="1"/>
  <c r="I11" i="37"/>
  <c r="J11" i="37" s="1"/>
  <c r="I10" i="37"/>
  <c r="J10" i="37" s="1"/>
  <c r="I9" i="37"/>
  <c r="J9" i="37" s="1"/>
  <c r="I8" i="37"/>
  <c r="J8" i="37" s="1"/>
  <c r="J7" i="37"/>
  <c r="I7" i="37"/>
  <c r="I6" i="37"/>
  <c r="J6" i="37" s="1"/>
  <c r="J15" i="35"/>
  <c r="I15" i="35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41" l="1"/>
  <c r="I16" i="38"/>
  <c r="I16" i="44"/>
  <c r="H18" i="3" s="1"/>
  <c r="I18" i="3" s="1"/>
  <c r="I16" i="47"/>
  <c r="J16" i="37"/>
  <c r="J16" i="35"/>
  <c r="J16" i="43"/>
  <c r="J16" i="45"/>
  <c r="H21" i="3" l="1"/>
  <c r="I21" i="3" s="1"/>
  <c r="H15" i="3"/>
  <c r="I15" i="3" s="1"/>
  <c r="H12" i="3"/>
  <c r="I12" i="3" s="1"/>
  <c r="H24" i="3"/>
  <c r="I24" i="3" s="1"/>
  <c r="H7" i="3"/>
  <c r="I7" i="3" s="1"/>
  <c r="H6" i="3"/>
  <c r="I6" i="3" s="1"/>
  <c r="H13" i="3"/>
  <c r="I13" i="3" s="1"/>
  <c r="H14" i="3"/>
  <c r="I14" i="3" s="1"/>
  <c r="H17" i="3"/>
  <c r="I17" i="3" s="1"/>
  <c r="H25" i="3"/>
  <c r="I25" i="3" s="1"/>
  <c r="H16" i="3"/>
  <c r="I16" i="3" s="1"/>
  <c r="H20" i="3"/>
  <c r="I20" i="3" s="1"/>
  <c r="H23" i="3"/>
  <c r="I23" i="3" s="1"/>
  <c r="H26" i="3"/>
  <c r="I26" i="3" s="1"/>
  <c r="H11" i="3"/>
  <c r="I11" i="3" s="1"/>
  <c r="H8" i="3"/>
  <c r="I8" i="3" s="1"/>
  <c r="H19" i="3"/>
  <c r="I19" i="3" s="1"/>
  <c r="H22" i="3"/>
  <c r="I22" i="3" s="1"/>
  <c r="H10" i="3"/>
  <c r="I10" i="3" s="1"/>
</calcChain>
</file>

<file path=xl/sharedStrings.xml><?xml version="1.0" encoding="utf-8"?>
<sst xmlns="http://schemas.openxmlformats.org/spreadsheetml/2006/main" count="1029" uniqueCount="332">
  <si>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</si>
  <si>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</si>
  <si>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</si>
  <si>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</si>
  <si>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</si>
  <si>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</si>
  <si>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</si>
  <si>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</si>
  <si>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</si>
  <si>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</si>
  <si>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</si>
  <si>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</si>
  <si>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</si>
  <si>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</si>
  <si>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</si>
  <si>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</si>
  <si>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</si>
  <si>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</si>
  <si>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</si>
  <si>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</si>
  <si>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</si>
  <si>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</si>
  <si>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</si>
  <si>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</si>
  <si>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</si>
  <si>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</si>
  <si>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</si>
  <si>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</si>
  <si>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</si>
  <si>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</si>
  <si>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</si>
  <si>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</si>
  <si>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</si>
  <si>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</si>
  <si>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</si>
  <si>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</si>
  <si>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</si>
  <si>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</si>
  <si>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</si>
  <si>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</si>
  <si>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</si>
  <si>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</si>
  <si>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</si>
  <si>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</si>
  <si>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</si>
  <si>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</si>
  <si>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</si>
  <si>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</si>
  <si>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</si>
  <si>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</si>
  <si>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</si>
  <si>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</si>
  <si>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</si>
  <si>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</si>
  <si>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</si>
  <si>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</si>
  <si>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</si>
  <si>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</si>
  <si>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</si>
  <si>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</si>
  <si>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</si>
  <si>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</si>
  <si>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</si>
  <si>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</si>
  <si>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</si>
  <si>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</si>
  <si>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</si>
  <si>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</si>
  <si>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</si>
  <si>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</si>
  <si>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</si>
  <si>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</si>
  <si>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</si>
  <si>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</si>
  <si>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</si>
  <si>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</si>
  <si>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</si>
  <si>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</si>
  <si>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</si>
  <si>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</si>
  <si>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</si>
  <si>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</si>
  <si>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</si>
  <si>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</si>
  <si>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</si>
  <si>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</si>
  <si>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</si>
  <si>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</si>
  <si>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</si>
  <si>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</si>
  <si>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</si>
  <si>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</si>
  <si>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</si>
  <si>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</si>
  <si>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</si>
  <si>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</si>
  <si>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</si>
  <si>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</si>
  <si>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</si>
  <si>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</si>
  <si>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</si>
  <si>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</si>
  <si>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</si>
  <si>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</si>
  <si>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</si>
  <si>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</si>
  <si>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</si>
  <si>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</si>
  <si>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</si>
  <si>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</si>
  <si>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</si>
  <si>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</si>
  <si>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</si>
  <si>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</si>
  <si>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</si>
  <si>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</si>
  <si>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</si>
  <si>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</si>
  <si>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</si>
  <si>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</si>
  <si>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</si>
  <si>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</si>
  <si>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</si>
  <si>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</si>
  <si>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</si>
  <si>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080</t>
  </si>
  <si>
    <t>083</t>
  </si>
  <si>
    <t>088</t>
  </si>
  <si>
    <t>089</t>
  </si>
  <si>
    <t>105</t>
  </si>
  <si>
    <t>115</t>
  </si>
  <si>
    <t>120</t>
  </si>
  <si>
    <t>121</t>
  </si>
  <si>
    <t>Přiznání k dani z příjmů fyzických osob B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</si>
  <si>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</si>
  <si>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</si>
  <si>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</si>
  <si>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</si>
  <si>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</si>
  <si>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</si>
  <si>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</si>
  <si>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</si>
  <si>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</si>
  <si>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</si>
  <si>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</si>
  <si>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</si>
  <si>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</si>
  <si>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</si>
  <si>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</si>
  <si>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</si>
  <si>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</si>
  <si>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</si>
  <si>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</si>
  <si>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</si>
  <si>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</si>
  <si>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</si>
  <si>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</si>
  <si>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</si>
  <si>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</si>
  <si>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</si>
  <si>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</si>
  <si>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2015-DE, 2014-DE, 2013-DE</t>
  </si>
  <si>
    <t xml:space="preserve"> 2015-DE, 2014-DE </t>
  </si>
  <si>
    <t>2015-ÚČ, 2014-ÚČ, 2013-DE</t>
  </si>
  <si>
    <t>2015-ÚČ, 2014-DE, 2013-DE</t>
  </si>
  <si>
    <t xml:space="preserve"> 2015-ÚČ, 2014-DE 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</si>
  <si>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</si>
  <si>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</si>
  <si>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</si>
  <si>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</si>
  <si>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</si>
  <si>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</si>
  <si>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</si>
  <si>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</si>
  <si>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</si>
  <si>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</si>
  <si>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</si>
  <si>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</si>
  <si>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</si>
  <si>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</si>
  <si>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</si>
  <si>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</si>
  <si>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</si>
  <si>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</si>
  <si>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</si>
  <si>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</si>
  <si>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</si>
  <si>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</si>
  <si>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</si>
  <si>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</si>
  <si>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</si>
  <si>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</si>
  <si>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</si>
  <si>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</si>
  <si>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</si>
  <si>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</si>
  <si>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</si>
  <si>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</si>
  <si>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</si>
  <si>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</si>
  <si>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</si>
  <si>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</si>
  <si>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</si>
  <si>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</si>
  <si>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</si>
  <si>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</si>
  <si>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</si>
  <si>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</si>
  <si>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</si>
  <si>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</si>
  <si>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</si>
  <si>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</si>
  <si>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</si>
  <si>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</si>
  <si>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</si>
  <si>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</si>
  <si>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</si>
  <si>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</si>
  <si>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</si>
  <si>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</si>
  <si>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</si>
  <si>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</si>
  <si>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</si>
  <si>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</si>
  <si>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</si>
  <si>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</si>
  <si>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</si>
  <si>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</si>
  <si>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</si>
  <si>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</si>
  <si>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</si>
  <si>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</si>
  <si>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</si>
  <si>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</si>
  <si>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</si>
  <si>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</si>
  <si>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</si>
  <si>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</si>
  <si>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</si>
  <si>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</si>
  <si>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</si>
  <si>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</si>
  <si>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</si>
  <si>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</si>
  <si>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</si>
  <si>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</si>
  <si>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</si>
  <si>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</si>
  <si>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</si>
  <si>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</si>
  <si>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</si>
  <si>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</si>
  <si>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</si>
  <si>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</si>
  <si>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</si>
  <si>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</si>
  <si>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</si>
  <si>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</si>
  <si>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</si>
  <si>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</si>
  <si>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</si>
  <si>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</si>
  <si>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</si>
  <si>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</si>
  <si>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</si>
  <si>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</si>
  <si>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</si>
  <si>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</si>
  <si>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</si>
  <si>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</si>
  <si>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</si>
  <si>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</si>
  <si>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</si>
  <si>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</si>
  <si>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</si>
  <si>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</si>
  <si>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</si>
  <si>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</si>
  <si>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</si>
  <si>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</si>
  <si>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z Přiznání k dani z příjmů fyzických osob typ B u žadatelů s daňovou evidencí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</si>
  <si>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</si>
  <si>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</si>
  <si>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</si>
  <si>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Rozvaha ke dni 31. 12. 2016</t>
  </si>
  <si>
    <t>Výkaz zisku a ztráty ke dni 31. 12. 2016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</si>
  <si>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</si>
  <si>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</si>
  <si>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</si>
  <si>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</si>
  <si>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</si>
  <si>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</si>
  <si>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</si>
  <si>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Výsledek se týká subjektu, který prokazuje finanční zdraví</t>
  </si>
  <si>
    <t>za účetnictví roky 2016, 2015, 2014</t>
  </si>
  <si>
    <t>za účetnictví roky 2015, 2014, 2013</t>
  </si>
  <si>
    <t>za účetnictví roky 2016, 2015</t>
  </si>
  <si>
    <t>za účetnictví roky 2015, 2014</t>
  </si>
  <si>
    <t>za daňovou evidenci roky 2016, 2015, 2014</t>
  </si>
  <si>
    <t>za daňovou evidenci roky 2015, 2014, 2013</t>
  </si>
  <si>
    <t>za daňovou evidenci roky 2016, 2015</t>
  </si>
  <si>
    <t>za daňovou evidenci roky 2015, 2014</t>
  </si>
  <si>
    <t>za účetnictví roky 2016, 2015 a daňovou evidenci rok 2014</t>
  </si>
  <si>
    <t>za účetnictví roky 2015, 2014 a daňovou evidenci rok 2013</t>
  </si>
  <si>
    <t>za účetnictví rok 2016 a daňovou evidenci roky 2015, 2014</t>
  </si>
  <si>
    <t>za účetnictví rok 2015 a daňovou evidenci roky 2014, 2013</t>
  </si>
  <si>
    <t>za účetnictví rok 2016 a daňovou evidenci rok 2015</t>
  </si>
  <si>
    <t>za účetnictví rok 2015 a daňovou evidenci rok 2014</t>
  </si>
  <si>
    <t>Počet bodů celkem za rok 2016</t>
  </si>
  <si>
    <t>Přiznání k dani z příjmů fyzických osob B 2016</t>
  </si>
  <si>
    <t>do (včetně)</t>
  </si>
  <si>
    <t>2017-ÚČ, 2016-ÚČ, 2015-ÚČ</t>
  </si>
  <si>
    <t>za účetnictví roky 2017, 2016, 2015</t>
  </si>
  <si>
    <t>2017-ÚČ, 2016-ÚČ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</si>
  <si>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</si>
  <si>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</si>
  <si>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</si>
  <si>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</si>
  <si>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</si>
  <si>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</si>
  <si>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</si>
  <si>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</si>
  <si>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</si>
  <si>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Rozvaha ke dni 31. 12. 2017</t>
  </si>
  <si>
    <t>Výkaz zisku a ztráty ke dni 31. 12. 2017</t>
  </si>
  <si>
    <t>Výsledek ukazatelů za rok 2017</t>
  </si>
  <si>
    <t>Počet bodů celkem za rok 2017</t>
  </si>
  <si>
    <t>Přiznání k dani z příjmů fyzických osob B 2017</t>
  </si>
  <si>
    <t>2017-ÚČ, 2016-DE, 2015-DE</t>
  </si>
  <si>
    <t>za účetnictví rok 2017 a daňovou evidenci roky 2016, 2015</t>
  </si>
  <si>
    <t>dle příslušných roků (lze i např.: rok 2015 - daňová evidence a roky 2016, 2017 - účetnictví, tj. žadatel přešel z</t>
  </si>
  <si>
    <t>Pohledávky včetně poskytnutých úvěrů a zápůjček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</si>
</sst>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AB7AD"/>
      <color rgb="FF034A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7904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7905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7906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zoomScale="75" zoomScaleNormal="75" zoomScaleSheetLayoutView="75" workbookViewId="0">
      <selection activeCell="J30" sqref="J30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6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6"/>
      <c r="C2" s="77"/>
      <c r="D2" s="77"/>
      <c r="E2" s="77"/>
      <c r="F2" s="78"/>
      <c r="G2" s="79"/>
      <c r="H2" s="80"/>
      <c r="I2" s="81"/>
      <c r="J2" s="77"/>
      <c r="K2" s="77"/>
      <c r="L2" s="77"/>
      <c r="M2" s="82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6"/>
      <c r="C3" s="59"/>
      <c r="D3" s="59"/>
      <c r="E3" s="59"/>
      <c r="F3" s="83" t="s">
        <v>101</v>
      </c>
      <c r="G3" s="84"/>
      <c r="H3" s="84"/>
      <c r="I3" s="85"/>
      <c r="J3" s="60"/>
      <c r="K3" s="60"/>
      <c r="L3" s="60"/>
      <c r="M3" s="86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7"/>
      <c r="C4" s="10"/>
      <c r="D4" s="10"/>
      <c r="E4" s="10"/>
      <c r="F4" s="10"/>
      <c r="G4" s="10"/>
      <c r="H4" s="10"/>
      <c r="I4" s="10"/>
      <c r="J4" s="10"/>
      <c r="K4" s="10"/>
      <c r="L4" s="10"/>
      <c r="M4" s="88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89"/>
      <c r="C5" s="90" t="s">
        <v>119</v>
      </c>
      <c r="D5" s="90"/>
      <c r="E5" s="90"/>
      <c r="F5" s="90"/>
      <c r="G5" s="90"/>
      <c r="H5" s="90"/>
      <c r="I5" s="90"/>
      <c r="J5" s="90"/>
      <c r="K5" s="90"/>
      <c r="L5" s="90"/>
      <c r="M5" s="91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89"/>
      <c r="C6" s="90" t="s">
        <v>280</v>
      </c>
      <c r="D6" s="90"/>
      <c r="E6" s="90"/>
      <c r="F6" s="90"/>
      <c r="G6" s="90"/>
      <c r="H6" s="90"/>
      <c r="I6" s="90"/>
      <c r="J6" s="90"/>
      <c r="K6" s="90"/>
      <c r="L6" s="90"/>
      <c r="M6" s="91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89"/>
      <c r="C8" s="90" t="s">
        <v>283</v>
      </c>
      <c r="D8" s="90"/>
      <c r="E8" s="90"/>
      <c r="F8" s="90"/>
      <c r="G8" s="90"/>
      <c r="H8" s="90"/>
      <c r="I8" s="90"/>
      <c r="J8" s="90"/>
      <c r="K8" s="90"/>
      <c r="L8" s="90"/>
      <c r="M8" s="91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89"/>
      <c r="C9" s="75" t="s">
        <v>281</v>
      </c>
      <c r="D9" s="31"/>
      <c r="E9" s="31"/>
      <c r="F9" s="31"/>
      <c r="G9" s="31"/>
      <c r="H9" s="31"/>
      <c r="I9" s="31"/>
      <c r="J9" s="31"/>
      <c r="K9" s="31"/>
      <c r="L9" s="31"/>
      <c r="M9" s="92"/>
      <c r="N9" s="34"/>
      <c r="O9" s="34"/>
      <c r="P9" s="34"/>
      <c r="Q9" s="14"/>
      <c r="R9" s="14"/>
      <c r="S9" s="14"/>
      <c r="T9" s="7"/>
      <c r="U9" s="8"/>
    </row>
    <row r="10" spans="1:21" ht="14.25" x14ac:dyDescent="0.2">
      <c r="A10" s="14"/>
      <c r="B10" s="89"/>
      <c r="C10" s="75" t="s">
        <v>282</v>
      </c>
      <c r="D10" s="31"/>
      <c r="E10" s="31"/>
      <c r="F10" s="31"/>
      <c r="G10" s="31"/>
      <c r="H10" s="31"/>
      <c r="I10" s="31"/>
      <c r="J10" s="31"/>
      <c r="K10" s="31"/>
      <c r="L10" s="31"/>
      <c r="M10" s="92"/>
      <c r="N10" s="34"/>
      <c r="O10" s="34"/>
      <c r="P10" s="34"/>
      <c r="Q10" s="14"/>
      <c r="R10" s="14"/>
      <c r="S10" s="14"/>
      <c r="T10" s="7"/>
      <c r="U10" s="8"/>
    </row>
    <row r="11" spans="1:21" ht="14.25" x14ac:dyDescent="0.2">
      <c r="A11" s="14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89"/>
      <c r="C12" s="93" t="s">
        <v>65</v>
      </c>
      <c r="D12" s="93"/>
      <c r="E12" s="90"/>
      <c r="F12" s="90"/>
      <c r="G12" s="90"/>
      <c r="H12" s="90"/>
      <c r="I12" s="90"/>
      <c r="J12" s="90"/>
      <c r="K12" s="90"/>
      <c r="L12" s="90"/>
      <c r="M12" s="91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89"/>
      <c r="C13" s="93" t="s">
        <v>98</v>
      </c>
      <c r="D13" s="93"/>
      <c r="E13" s="90"/>
      <c r="F13" s="90"/>
      <c r="G13" s="90"/>
      <c r="H13" s="90"/>
      <c r="I13" s="90"/>
      <c r="J13" s="106" t="s">
        <v>93</v>
      </c>
      <c r="K13" s="90" t="s">
        <v>99</v>
      </c>
      <c r="L13" s="107" t="s">
        <v>120</v>
      </c>
      <c r="M13" s="94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89"/>
      <c r="C14" s="93" t="s">
        <v>330</v>
      </c>
      <c r="D14" s="93"/>
      <c r="E14" s="90"/>
      <c r="F14" s="90"/>
      <c r="G14" s="90"/>
      <c r="H14" s="90"/>
      <c r="I14" s="90"/>
      <c r="J14" s="90"/>
      <c r="K14" s="90"/>
      <c r="L14" s="90"/>
      <c r="M14" s="91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89"/>
      <c r="C15" s="93" t="s">
        <v>121</v>
      </c>
      <c r="D15" s="93"/>
      <c r="E15" s="90"/>
      <c r="F15" s="90"/>
      <c r="G15" s="90"/>
      <c r="H15" s="90"/>
      <c r="I15" s="90"/>
      <c r="J15" s="90"/>
      <c r="K15" s="90"/>
      <c r="L15" s="90"/>
      <c r="M15" s="91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89"/>
      <c r="C16" s="93" t="s">
        <v>156</v>
      </c>
      <c r="D16" s="93"/>
      <c r="E16" s="90"/>
      <c r="F16" s="90"/>
      <c r="G16" s="90"/>
      <c r="H16" s="90"/>
      <c r="I16" s="90"/>
      <c r="J16" s="90"/>
      <c r="K16" s="90"/>
      <c r="L16" s="90"/>
      <c r="M16" s="91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89"/>
      <c r="C17" s="93" t="s">
        <v>100</v>
      </c>
      <c r="D17" s="95" t="s">
        <v>66</v>
      </c>
      <c r="E17" s="90"/>
      <c r="F17" s="90"/>
      <c r="G17" s="90"/>
      <c r="H17" s="90"/>
      <c r="I17" s="90"/>
      <c r="J17" s="90"/>
      <c r="K17" s="90"/>
      <c r="L17" s="90"/>
      <c r="M17" s="91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14"/>
      <c r="O18" s="14"/>
      <c r="P18" s="14"/>
      <c r="Q18" s="14"/>
      <c r="R18" s="14"/>
      <c r="S18" s="14"/>
      <c r="T18" s="7"/>
      <c r="U18" s="8"/>
    </row>
    <row r="19" spans="1:21" ht="15" thickBot="1" x14ac:dyDescent="0.25">
      <c r="A19" s="14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14"/>
      <c r="O19" s="14"/>
      <c r="P19" s="14"/>
      <c r="Q19" s="14"/>
      <c r="R19" s="14"/>
      <c r="S19" s="14"/>
      <c r="T19" s="7"/>
      <c r="U19" s="8"/>
    </row>
    <row r="20" spans="1:21" ht="15" thickTop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6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4" sqref="I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158</v>
      </c>
      <c r="C2" s="13"/>
      <c r="D2" s="171"/>
      <c r="E2" s="166"/>
      <c r="F2" s="13"/>
      <c r="G2" s="29" t="s">
        <v>157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167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(((D6+D7+D10+D13)-('2014-DE'!D6+'2014-DE'!D7+'2014-DE'!D10+'2014-DE'!D13)+D22)/('2014-DE'!D6+'2014-DE'!D7+'2014-DE'!D10+'2014-DE'!D13))*100</f>
        <v>#DIV/0!</v>
      </c>
      <c r="I15" s="113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166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>
      <selection activeCell="I14" sqref="I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152</v>
      </c>
      <c r="C2" s="13"/>
      <c r="D2" s="171"/>
      <c r="E2" s="166"/>
      <c r="F2" s="13"/>
      <c r="G2" s="29" t="s">
        <v>148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(((D6+D7+D10+D13)-('2013-DE'!D6+'2013-DE'!D7+'2013-DE'!D10+'2013-DE'!D13)+D22)/('2013-DE'!D6+'2013-DE'!D7+'2013-DE'!D10+'2013-DE'!D13))*100</f>
        <v>#DIV/0!</v>
      </c>
      <c r="I15" s="113">
        <f>IF(AND((D6+D7+D10+D13)=0,D22=0,('2013-DE'!D6+'2013-DE'!D7+'2013-DE'!D10+'2013-DE'!D13)=0),0, IF(('2013-DE'!D6+'2013-DE'!D7+'2013-DE'!D10+'2013-DE'!D13)=0,3,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151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>
      <selection activeCell="I14" sqref="I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136</v>
      </c>
      <c r="C2" s="13"/>
      <c r="D2" s="171"/>
      <c r="E2" s="166"/>
      <c r="F2" s="13"/>
      <c r="G2" s="29" t="s">
        <v>134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(((D6+D7+D10+D13)-('2012-DE'!D6+'2012-DE'!D7+'2012-DE'!D8+'2012-DE'!D9)+D22)/('2012-DE'!D6+'2012-DE'!D7+'2012-DE'!D8+'2012-DE'!D9))*100</f>
        <v>#DIV/0!</v>
      </c>
      <c r="I15" s="113">
        <f>IF(AND((D6+D7+D10+D13)=0,D22=0,('2012-DE'!D6+'2012-DE'!D7+'2012-DE'!D8+'2012-DE'!D9)=0),0, IF(('2012-DE'!D6+'2012-DE'!D7+'2012-DE'!D8+'2012-DE'!D9)=0,3,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135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>
      <selection activeCell="E33" sqref="E33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118"/>
      <c r="G1" s="118"/>
      <c r="H1" s="118"/>
      <c r="I1" s="118"/>
      <c r="J1" s="118"/>
      <c r="K1" s="8"/>
      <c r="L1" s="8"/>
    </row>
    <row r="2" spans="1:99" ht="14.25" x14ac:dyDescent="0.2">
      <c r="A2" s="8"/>
      <c r="B2" s="29" t="s">
        <v>133</v>
      </c>
      <c r="C2" s="13"/>
      <c r="D2" s="171"/>
      <c r="E2" s="166"/>
      <c r="F2" s="31"/>
      <c r="G2" s="63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25" x14ac:dyDescent="0.2">
      <c r="A3" s="11"/>
      <c r="B3" s="62"/>
      <c r="C3" s="9"/>
      <c r="D3" s="178"/>
      <c r="E3" s="178"/>
      <c r="F3" s="31"/>
      <c r="G3" s="63"/>
      <c r="H3" s="31"/>
      <c r="I3" s="31"/>
      <c r="J3" s="31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x14ac:dyDescent="0.25">
      <c r="A4" s="8"/>
      <c r="B4" s="7"/>
      <c r="C4" s="7"/>
      <c r="D4" s="166"/>
      <c r="E4" s="166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119"/>
      <c r="G5" s="119"/>
      <c r="H5" s="120"/>
      <c r="I5" s="121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116"/>
      <c r="G6" s="31"/>
      <c r="H6" s="115"/>
      <c r="I6" s="116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116"/>
      <c r="G7" s="31"/>
      <c r="H7" s="115"/>
      <c r="I7" s="116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03" t="s">
        <v>114</v>
      </c>
      <c r="C8" s="102"/>
      <c r="D8" s="168"/>
      <c r="E8" s="166"/>
      <c r="F8" s="116"/>
      <c r="G8" s="31"/>
      <c r="H8" s="117"/>
      <c r="I8" s="116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9" t="s">
        <v>112</v>
      </c>
      <c r="C9" s="20" t="s">
        <v>73</v>
      </c>
      <c r="D9" s="170"/>
      <c r="E9" s="166"/>
      <c r="F9" s="116"/>
      <c r="G9" s="31"/>
      <c r="H9" s="115"/>
      <c r="I9" s="116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30"/>
      <c r="D10" s="184"/>
      <c r="E10" s="166"/>
      <c r="F10" s="122"/>
      <c r="G10" s="123"/>
      <c r="H10" s="123"/>
      <c r="I10" s="119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4"/>
      <c r="C11" s="125"/>
      <c r="D11" s="189"/>
      <c r="E11" s="166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31"/>
      <c r="C12" s="33"/>
      <c r="D12" s="190"/>
      <c r="E12" s="166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31"/>
      <c r="C13" s="33"/>
      <c r="D13" s="190"/>
      <c r="E13" s="166"/>
      <c r="F13" s="8"/>
      <c r="G13" s="40" t="s">
        <v>85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31"/>
      <c r="C14" s="33"/>
      <c r="D14" s="190"/>
      <c r="E14" s="166"/>
      <c r="F14" s="8"/>
      <c r="G14" s="42" t="s">
        <v>108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30"/>
      <c r="D15" s="184"/>
      <c r="E15" s="185"/>
      <c r="F15" s="7"/>
      <c r="G15" s="44" t="s">
        <v>109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30"/>
      <c r="D16" s="184"/>
      <c r="E16" s="187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30"/>
      <c r="D17" s="184"/>
      <c r="E17" s="187"/>
      <c r="F17" s="7"/>
      <c r="G17" s="10" t="s">
        <v>115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31"/>
      <c r="C18" s="33"/>
      <c r="D18" s="188"/>
      <c r="E18" s="187"/>
      <c r="F18" s="7"/>
      <c r="G18" s="10" t="s">
        <v>116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31"/>
      <c r="C19" s="33"/>
      <c r="D19" s="188"/>
      <c r="E19" s="187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31"/>
      <c r="C20" s="33"/>
      <c r="D20" s="188"/>
      <c r="E20" s="187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31"/>
      <c r="C21" s="33"/>
      <c r="D21" s="188"/>
      <c r="E21" s="18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31"/>
      <c r="C22" s="33"/>
      <c r="D22" s="188"/>
      <c r="E22" s="187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31"/>
      <c r="C23" s="33"/>
      <c r="D23" s="188"/>
      <c r="E23" s="187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31"/>
      <c r="C24" s="33"/>
      <c r="D24" s="188"/>
      <c r="E24" s="187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31"/>
      <c r="C25" s="33"/>
      <c r="D25" s="188"/>
      <c r="E25" s="187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31"/>
      <c r="C26" s="33"/>
      <c r="D26" s="188"/>
      <c r="E26" s="187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31"/>
      <c r="C27" s="33"/>
      <c r="D27" s="188"/>
      <c r="E27" s="18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31"/>
      <c r="C28" s="34"/>
      <c r="D28" s="187"/>
      <c r="E28" s="187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31"/>
      <c r="C29" s="34"/>
      <c r="D29" s="187"/>
      <c r="E29" s="187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66"/>
      <c r="E30" s="166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77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77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77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77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77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77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77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77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77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77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77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77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303"/>
  <sheetViews>
    <sheetView zoomScale="75" zoomScaleNormal="75" workbookViewId="0">
      <selection activeCell="I6" sqref="I6"/>
    </sheetView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50" t="s">
        <v>96</v>
      </c>
      <c r="C2" s="29"/>
      <c r="D2" s="29"/>
      <c r="E2" s="7"/>
      <c r="F2" s="57" t="s">
        <v>97</v>
      </c>
      <c r="G2" s="58"/>
      <c r="H2" s="59"/>
      <c r="I2" s="60"/>
      <c r="J2" s="7"/>
      <c r="K2" s="7"/>
      <c r="L2" s="7"/>
      <c r="M2" s="5"/>
      <c r="N2" s="5"/>
    </row>
    <row r="3" spans="1:26" ht="15" thickBot="1" x14ac:dyDescent="0.25">
      <c r="A3" s="7"/>
      <c r="B3" s="61"/>
      <c r="C3" s="62"/>
      <c r="D3" s="62"/>
      <c r="E3" s="9"/>
      <c r="F3" s="63"/>
      <c r="G3" s="64"/>
      <c r="H3" s="65"/>
      <c r="I3" s="31"/>
      <c r="J3" s="152"/>
      <c r="K3" s="7"/>
      <c r="L3" s="7"/>
      <c r="M3" s="5"/>
      <c r="N3" s="5"/>
    </row>
    <row r="4" spans="1:26" ht="6.75" customHeight="1" thickTop="1" thickBot="1" x14ac:dyDescent="0.25">
      <c r="A4" s="31"/>
      <c r="E4" s="7"/>
      <c r="F4" s="67"/>
      <c r="G4" s="68"/>
      <c r="H4" s="69"/>
      <c r="I4" s="153"/>
      <c r="J4" s="154"/>
      <c r="K4" s="7"/>
      <c r="L4" s="7"/>
      <c r="M4" s="5"/>
      <c r="N4" s="5"/>
    </row>
    <row r="5" spans="1:26" ht="15" thickTop="1" x14ac:dyDescent="0.2">
      <c r="A5" s="63"/>
      <c r="B5" s="51" t="s">
        <v>56</v>
      </c>
      <c r="C5" s="52" t="s">
        <v>55</v>
      </c>
      <c r="D5" s="53" t="s">
        <v>310</v>
      </c>
      <c r="E5" s="7"/>
      <c r="F5" s="54" t="s">
        <v>61</v>
      </c>
      <c r="G5" s="66" t="s">
        <v>62</v>
      </c>
      <c r="H5" s="66" t="s">
        <v>63</v>
      </c>
      <c r="I5" s="148" t="s">
        <v>64</v>
      </c>
      <c r="J5" s="150" t="s">
        <v>293</v>
      </c>
      <c r="K5" s="7"/>
      <c r="L5" s="7"/>
      <c r="M5" s="5"/>
      <c r="N5" s="5"/>
    </row>
    <row r="6" spans="1:26" ht="14.25" x14ac:dyDescent="0.2">
      <c r="A6" s="7"/>
      <c r="B6" s="24" t="s">
        <v>60</v>
      </c>
      <c r="C6" s="159">
        <v>22</v>
      </c>
      <c r="D6" s="160">
        <v>30</v>
      </c>
      <c r="E6" s="7"/>
      <c r="F6" s="101">
        <v>3</v>
      </c>
      <c r="G6" s="100" t="s">
        <v>311</v>
      </c>
      <c r="H6" s="104">
        <f>('2017-ÚČ'!J16+'2016-ÚČ'!J16+'2015-ÚČ'!J16)/3</f>
        <v>3</v>
      </c>
      <c r="I6" s="149" t="str">
        <f t="shared" ref="I6:I26" si="0">IF(H6&lt;=6,$B$10,IF(H6&lt;=9,$B$9,IF(H6&lt;=14,$B$8,IF(H6&gt;22,$B$6,$B$7))))</f>
        <v>E - NE</v>
      </c>
      <c r="J6" s="151" t="s">
        <v>312</v>
      </c>
      <c r="K6" s="7"/>
      <c r="L6" s="7"/>
      <c r="M6" s="5"/>
      <c r="N6" s="5"/>
    </row>
    <row r="7" spans="1:26" ht="14.25" x14ac:dyDescent="0.2">
      <c r="A7" s="7"/>
      <c r="B7" s="24" t="s">
        <v>59</v>
      </c>
      <c r="C7" s="159">
        <v>14</v>
      </c>
      <c r="D7" s="160">
        <v>22</v>
      </c>
      <c r="E7" s="7"/>
      <c r="F7" s="101">
        <v>3</v>
      </c>
      <c r="G7" s="100" t="s">
        <v>246</v>
      </c>
      <c r="H7" s="104">
        <f>('2016-ÚČ'!J16+'2015-ÚČ'!J16+'2014-ÚČ'!J16)/3</f>
        <v>3</v>
      </c>
      <c r="I7" s="149" t="str">
        <f t="shared" si="0"/>
        <v>E - NE</v>
      </c>
      <c r="J7" s="151" t="s">
        <v>294</v>
      </c>
      <c r="K7" s="7"/>
      <c r="L7" s="7"/>
      <c r="M7" s="5"/>
      <c r="N7" s="5"/>
    </row>
    <row r="8" spans="1:26" ht="14.25" x14ac:dyDescent="0.2">
      <c r="A8" s="7"/>
      <c r="B8" s="24" t="s">
        <v>58</v>
      </c>
      <c r="C8" s="159">
        <v>9</v>
      </c>
      <c r="D8" s="160">
        <v>14</v>
      </c>
      <c r="E8" s="7"/>
      <c r="F8" s="101">
        <v>3</v>
      </c>
      <c r="G8" s="100" t="s">
        <v>159</v>
      </c>
      <c r="H8" s="22">
        <f>('2015-ÚČ'!J16+'2014-ÚČ'!J16+'2013-ÚČ'!J16)/3</f>
        <v>3</v>
      </c>
      <c r="I8" s="149" t="str">
        <f t="shared" si="0"/>
        <v>E - NE</v>
      </c>
      <c r="J8" s="151" t="s">
        <v>295</v>
      </c>
      <c r="K8" s="7"/>
      <c r="L8" s="7"/>
      <c r="M8" s="5"/>
      <c r="N8" s="5"/>
    </row>
    <row r="9" spans="1:26" ht="14.25" x14ac:dyDescent="0.2">
      <c r="A9" s="7"/>
      <c r="B9" s="54" t="s">
        <v>154</v>
      </c>
      <c r="C9" s="161">
        <v>6</v>
      </c>
      <c r="D9" s="162">
        <v>9</v>
      </c>
      <c r="E9" s="7"/>
      <c r="F9" s="101">
        <v>2</v>
      </c>
      <c r="G9" s="100" t="s">
        <v>313</v>
      </c>
      <c r="H9" s="22">
        <f>('2017-ÚČ'!J16+'2016-ÚČ'!J16)/2</f>
        <v>3</v>
      </c>
      <c r="I9" s="149" t="str">
        <f t="shared" si="0"/>
        <v>E - NE</v>
      </c>
      <c r="J9" s="151" t="s">
        <v>314</v>
      </c>
      <c r="K9" s="7"/>
      <c r="L9" s="7"/>
      <c r="M9" s="5"/>
      <c r="N9" s="5"/>
      <c r="X9" s="6"/>
    </row>
    <row r="10" spans="1:26" ht="15" thickBot="1" x14ac:dyDescent="0.25">
      <c r="A10" s="7"/>
      <c r="B10" s="192" t="s">
        <v>57</v>
      </c>
      <c r="C10" s="193">
        <v>0</v>
      </c>
      <c r="D10" s="194">
        <v>6</v>
      </c>
      <c r="E10" s="7"/>
      <c r="F10" s="101">
        <v>2</v>
      </c>
      <c r="G10" s="100" t="s">
        <v>248</v>
      </c>
      <c r="H10" s="22">
        <f>('2016-ÚČ'!J16+'2015-ÚČ'!J16)/2</f>
        <v>3</v>
      </c>
      <c r="I10" s="149" t="str">
        <f t="shared" si="0"/>
        <v>E - NE</v>
      </c>
      <c r="J10" s="151" t="s">
        <v>296</v>
      </c>
      <c r="K10" s="7"/>
      <c r="L10" s="7"/>
      <c r="M10" s="5"/>
      <c r="N10" s="5"/>
      <c r="X10" s="6"/>
    </row>
    <row r="11" spans="1:26" ht="15" thickTop="1" x14ac:dyDescent="0.2">
      <c r="A11" s="7"/>
      <c r="B11" s="119"/>
      <c r="C11" s="191"/>
      <c r="D11" s="191"/>
      <c r="E11" s="7"/>
      <c r="F11" s="143">
        <v>2</v>
      </c>
      <c r="G11" s="100" t="s">
        <v>160</v>
      </c>
      <c r="H11" s="22">
        <f>('2015-ÚČ'!J16+'2014-ÚČ'!J16)/2</f>
        <v>3</v>
      </c>
      <c r="I11" s="149" t="str">
        <f t="shared" si="0"/>
        <v>E - NE</v>
      </c>
      <c r="J11" s="151" t="s">
        <v>297</v>
      </c>
      <c r="K11" s="7"/>
      <c r="L11" s="7"/>
      <c r="M11" s="5"/>
      <c r="N11" s="5"/>
    </row>
    <row r="12" spans="1:26" ht="14.25" x14ac:dyDescent="0.2">
      <c r="A12" s="7"/>
      <c r="B12" s="119"/>
      <c r="C12" s="191"/>
      <c r="D12" s="191"/>
      <c r="E12" s="7"/>
      <c r="F12" s="101">
        <v>3</v>
      </c>
      <c r="G12" s="100" t="s">
        <v>315</v>
      </c>
      <c r="H12" s="22">
        <f>('2017-DE'!I16+'2016-DE'!I16+'2015-DE'!I16)/3</f>
        <v>6</v>
      </c>
      <c r="I12" s="149" t="str">
        <f t="shared" si="0"/>
        <v>E - NE</v>
      </c>
      <c r="J12" s="151" t="s">
        <v>316</v>
      </c>
      <c r="K12" s="7"/>
      <c r="L12" s="7"/>
      <c r="M12" s="5"/>
      <c r="N12" s="5"/>
    </row>
    <row r="13" spans="1:26" ht="14.25" x14ac:dyDescent="0.2">
      <c r="A13" s="7"/>
      <c r="B13" s="31"/>
      <c r="C13" s="31"/>
      <c r="D13" s="116"/>
      <c r="E13" s="7"/>
      <c r="F13" s="101">
        <v>3</v>
      </c>
      <c r="G13" s="100" t="s">
        <v>249</v>
      </c>
      <c r="H13" s="22">
        <f>('2016-DE'!I16+'2015-DE'!I16+'2014-DE'!I16)/3</f>
        <v>6</v>
      </c>
      <c r="I13" s="149" t="str">
        <f t="shared" si="0"/>
        <v>E - NE</v>
      </c>
      <c r="J13" s="151" t="s">
        <v>298</v>
      </c>
      <c r="K13" s="7"/>
      <c r="L13" s="7"/>
      <c r="M13" s="5"/>
      <c r="N13" s="5"/>
    </row>
    <row r="14" spans="1:26" ht="14.25" x14ac:dyDescent="0.2">
      <c r="A14" s="7"/>
      <c r="B14" s="31"/>
      <c r="C14" s="31"/>
      <c r="D14" s="116"/>
      <c r="E14" s="146"/>
      <c r="F14" s="140">
        <v>3</v>
      </c>
      <c r="G14" s="100" t="s">
        <v>161</v>
      </c>
      <c r="H14" s="22">
        <f>('2015-DE'!I16+'2014-DE'!I16+'2013-DE'!I16)/3</f>
        <v>6</v>
      </c>
      <c r="I14" s="149" t="str">
        <f t="shared" si="0"/>
        <v>E - NE</v>
      </c>
      <c r="J14" s="151" t="s">
        <v>299</v>
      </c>
      <c r="K14" s="7"/>
      <c r="L14" s="7"/>
      <c r="M14" s="5"/>
      <c r="N14" s="5"/>
    </row>
    <row r="15" spans="1:26" ht="14.25" x14ac:dyDescent="0.2">
      <c r="A15" s="7"/>
      <c r="D15" s="6"/>
      <c r="E15" s="146"/>
      <c r="F15" s="140">
        <v>2</v>
      </c>
      <c r="G15" s="100" t="s">
        <v>317</v>
      </c>
      <c r="H15" s="22">
        <f>('2017-DE'!I16+'2016-DE'!I16)/2</f>
        <v>6</v>
      </c>
      <c r="I15" s="149" t="str">
        <f t="shared" si="0"/>
        <v>E - NE</v>
      </c>
      <c r="J15" s="151" t="s">
        <v>318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139"/>
      <c r="B16" s="138"/>
      <c r="C16" s="141"/>
      <c r="D16" s="142"/>
      <c r="E16" s="146"/>
      <c r="F16" s="101">
        <v>2</v>
      </c>
      <c r="G16" s="100" t="s">
        <v>250</v>
      </c>
      <c r="H16" s="22">
        <f>('2016-DE'!I16+'2015-DE'!I16)/2</f>
        <v>6</v>
      </c>
      <c r="I16" s="149" t="str">
        <f t="shared" si="0"/>
        <v>E - NE</v>
      </c>
      <c r="J16" s="151" t="s">
        <v>300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7"/>
      <c r="C17" s="7"/>
      <c r="D17" s="7"/>
      <c r="E17" s="146"/>
      <c r="F17" s="101">
        <v>2</v>
      </c>
      <c r="G17" s="100" t="s">
        <v>162</v>
      </c>
      <c r="H17" s="22">
        <f>('2015-DE'!I16+'2014-DE'!I16)/2</f>
        <v>6</v>
      </c>
      <c r="I17" s="149" t="str">
        <f t="shared" si="0"/>
        <v>E - NE</v>
      </c>
      <c r="J17" s="151" t="s">
        <v>301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7"/>
      <c r="C18" s="7"/>
      <c r="D18" s="7"/>
      <c r="E18" s="146"/>
      <c r="F18" s="101">
        <v>3</v>
      </c>
      <c r="G18" s="100" t="s">
        <v>319</v>
      </c>
      <c r="H18" s="22">
        <f>('2017-ÚČ'!J16+'2016-ÚČ'!J16+'2015-DE'!I16)/3</f>
        <v>4</v>
      </c>
      <c r="I18" s="149" t="str">
        <f t="shared" si="0"/>
        <v>E - NE</v>
      </c>
      <c r="J18" s="151" t="s">
        <v>320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101">
        <v>3</v>
      </c>
      <c r="G19" s="100" t="s">
        <v>251</v>
      </c>
      <c r="H19" s="22">
        <f>('2016-ÚČ'!J16+'2015-ÚČ'!J16+'2014-DE'!I16)/3</f>
        <v>4</v>
      </c>
      <c r="I19" s="149" t="str">
        <f t="shared" si="0"/>
        <v>E - NE</v>
      </c>
      <c r="J19" s="151" t="s">
        <v>302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101">
        <v>3</v>
      </c>
      <c r="G20" s="100" t="s">
        <v>163</v>
      </c>
      <c r="H20" s="22">
        <f>('2015-ÚČ'!J16+'2014-ÚČ'!J16+'2013-DE'!I16)/3</f>
        <v>4</v>
      </c>
      <c r="I20" s="149" t="str">
        <f t="shared" si="0"/>
        <v>E - NE</v>
      </c>
      <c r="J20" s="151" t="s">
        <v>303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8"/>
      <c r="C21" s="8"/>
      <c r="D21" s="8"/>
      <c r="E21" s="7"/>
      <c r="F21" s="101">
        <v>3</v>
      </c>
      <c r="G21" s="100" t="s">
        <v>328</v>
      </c>
      <c r="H21" s="22">
        <f>('2017-ÚČ'!J16+'2016-DE'!I16+'2015-DE'!I16)/3</f>
        <v>5</v>
      </c>
      <c r="I21" s="149" t="str">
        <f>IF(H21&lt;=6,$B$10,IF(H21&lt;=9,$B$9,IF(H21&lt;=14,$B$8,IF(H21&gt;22,$B$6,$B$7))))</f>
        <v>E - NE</v>
      </c>
      <c r="J21" s="151" t="s">
        <v>329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8"/>
      <c r="C22" s="8"/>
      <c r="D22" s="8"/>
      <c r="E22" s="7"/>
      <c r="F22" s="101">
        <v>3</v>
      </c>
      <c r="G22" s="100" t="s">
        <v>252</v>
      </c>
      <c r="H22" s="22">
        <f>('2016-ÚČ'!J16+'2015-DE'!I16+'2014-DE'!I16)/3</f>
        <v>5</v>
      </c>
      <c r="I22" s="149" t="str">
        <f t="shared" si="0"/>
        <v>E - NE</v>
      </c>
      <c r="J22" s="151" t="s">
        <v>304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8"/>
      <c r="C23" s="8"/>
      <c r="D23" s="8"/>
      <c r="E23" s="7"/>
      <c r="F23" s="101">
        <v>3</v>
      </c>
      <c r="G23" s="100" t="s">
        <v>164</v>
      </c>
      <c r="H23" s="22">
        <f>('2015-ÚČ'!J16+'2014-DE'!I16+'2013-DE'!I16)/3</f>
        <v>5</v>
      </c>
      <c r="I23" s="149" t="str">
        <f t="shared" si="0"/>
        <v>E - NE</v>
      </c>
      <c r="J23" s="151" t="s">
        <v>305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101">
        <v>2</v>
      </c>
      <c r="G24" s="100" t="s">
        <v>321</v>
      </c>
      <c r="H24" s="22">
        <f>('2017-ÚČ'!J16+'2016-DE'!I16)/2</f>
        <v>4.5</v>
      </c>
      <c r="I24" s="149" t="str">
        <f t="shared" si="0"/>
        <v>E - NE</v>
      </c>
      <c r="J24" s="151" t="s">
        <v>322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101">
        <v>2</v>
      </c>
      <c r="G25" s="100" t="s">
        <v>247</v>
      </c>
      <c r="H25" s="22">
        <f>('2016-ÚČ'!J16+'2015-DE'!I16)/2</f>
        <v>4.5</v>
      </c>
      <c r="I25" s="149" t="str">
        <f t="shared" si="0"/>
        <v>E - NE</v>
      </c>
      <c r="J25" s="151" t="s">
        <v>306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44">
        <v>2</v>
      </c>
      <c r="G26" s="145" t="s">
        <v>165</v>
      </c>
      <c r="H26" s="56">
        <f>('2015-ÚČ'!J16+'2014-DE'!I16)/2</f>
        <v>4.5</v>
      </c>
      <c r="I26" s="196" t="str">
        <f t="shared" si="0"/>
        <v>E - NE</v>
      </c>
      <c r="J26" s="195" t="s">
        <v>307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x14ac:dyDescent="0.2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x14ac:dyDescent="0.2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4.25" x14ac:dyDescent="0.2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4.25" x14ac:dyDescent="0.2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4.25" x14ac:dyDescent="0.2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4.25" x14ac:dyDescent="0.2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4.25" x14ac:dyDescent="0.2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x14ac:dyDescent="0.2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4.25" x14ac:dyDescent="0.2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4.25" x14ac:dyDescent="0.2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4.25" x14ac:dyDescent="0.2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4.25" x14ac:dyDescent="0.2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4.25" x14ac:dyDescent="0.2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323</v>
      </c>
      <c r="D2" s="12"/>
      <c r="E2" s="164"/>
      <c r="F2" s="166"/>
      <c r="G2" s="13"/>
      <c r="H2" s="29" t="s">
        <v>325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78"/>
      <c r="G5" s="54" t="s">
        <v>50</v>
      </c>
      <c r="H5" s="66" t="s">
        <v>46</v>
      </c>
      <c r="I5" s="74" t="s">
        <v>47</v>
      </c>
      <c r="J5" s="55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55" t="s">
        <v>16</v>
      </c>
      <c r="E6" s="168"/>
      <c r="F6" s="178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55" t="s">
        <v>147</v>
      </c>
      <c r="E7" s="168"/>
      <c r="F7" s="178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55" t="s">
        <v>264</v>
      </c>
      <c r="E8" s="168"/>
      <c r="F8" s="178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55" t="s">
        <v>265</v>
      </c>
      <c r="E9" s="168"/>
      <c r="F9" s="178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199</v>
      </c>
      <c r="C10" s="127" t="s">
        <v>12</v>
      </c>
      <c r="D10" s="155" t="s">
        <v>266</v>
      </c>
      <c r="E10" s="168"/>
      <c r="F10" s="178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201</v>
      </c>
      <c r="C11" s="127" t="s">
        <v>200</v>
      </c>
      <c r="D11" s="155" t="s">
        <v>267</v>
      </c>
      <c r="E11" s="168"/>
      <c r="F11" s="178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202</v>
      </c>
      <c r="C12" s="127" t="s">
        <v>13</v>
      </c>
      <c r="D12" s="155" t="s">
        <v>268</v>
      </c>
      <c r="E12" s="168"/>
      <c r="F12" s="178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174</v>
      </c>
      <c r="C13" s="127" t="s">
        <v>245</v>
      </c>
      <c r="D13" s="155" t="s">
        <v>269</v>
      </c>
      <c r="E13" s="168"/>
      <c r="F13" s="178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214</v>
      </c>
      <c r="C14" s="137" t="s">
        <v>215</v>
      </c>
      <c r="D14" s="155" t="s">
        <v>270</v>
      </c>
      <c r="E14" s="168"/>
      <c r="F14" s="178"/>
      <c r="G14" s="24">
        <v>9</v>
      </c>
      <c r="H14" s="21" t="s">
        <v>149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7"/>
      <c r="C15" s="127" t="s">
        <v>3</v>
      </c>
      <c r="D15" s="155" t="s">
        <v>271</v>
      </c>
      <c r="E15" s="168"/>
      <c r="F15" s="178"/>
      <c r="G15" s="24">
        <v>10</v>
      </c>
      <c r="H15" s="21" t="s">
        <v>150</v>
      </c>
      <c r="I15" s="22" t="e">
        <f>((E7-'2016-ÚČ'!E7+E39)/'2016-ÚČ'!E7)*100</f>
        <v>#DIV/0!</v>
      </c>
      <c r="J15" s="25">
        <f>IF(AND(E7=0,E39=0,'2016-ÚČ'!E7=0),0, IF('2016-ÚČ'!E7=0,3,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176</v>
      </c>
      <c r="C16" s="127" t="s">
        <v>168</v>
      </c>
      <c r="D16" s="155" t="s">
        <v>272</v>
      </c>
      <c r="E16" s="168"/>
      <c r="F16" s="178"/>
      <c r="G16" s="26" t="s">
        <v>54</v>
      </c>
      <c r="H16" s="27" t="s">
        <v>326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177</v>
      </c>
      <c r="C17" s="127" t="s">
        <v>203</v>
      </c>
      <c r="D17" s="155" t="s">
        <v>273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204</v>
      </c>
      <c r="C18" s="127" t="s">
        <v>2</v>
      </c>
      <c r="D18" s="155" t="s">
        <v>274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205</v>
      </c>
      <c r="C19" s="127" t="s">
        <v>4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179</v>
      </c>
      <c r="C20" s="127" t="s">
        <v>5</v>
      </c>
      <c r="D20" s="155" t="s">
        <v>81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206</v>
      </c>
      <c r="C21" s="127" t="s">
        <v>207</v>
      </c>
      <c r="D21" s="155" t="s">
        <v>132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208</v>
      </c>
      <c r="C22" s="127" t="s">
        <v>9</v>
      </c>
      <c r="D22" s="155" t="s">
        <v>275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199</v>
      </c>
      <c r="C23" s="127" t="s">
        <v>211</v>
      </c>
      <c r="D23" s="155" t="s">
        <v>277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9" t="s">
        <v>212</v>
      </c>
      <c r="C24" s="127" t="s">
        <v>10</v>
      </c>
      <c r="D24" s="158" t="s">
        <v>278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210</v>
      </c>
      <c r="C25" s="127" t="s">
        <v>209</v>
      </c>
      <c r="D25" s="155" t="s">
        <v>276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0" t="s">
        <v>214</v>
      </c>
      <c r="C26" s="128" t="s">
        <v>213</v>
      </c>
      <c r="D26" s="157" t="s">
        <v>279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324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195</v>
      </c>
      <c r="C30" s="16" t="s">
        <v>26</v>
      </c>
      <c r="D30" s="16" t="s">
        <v>27</v>
      </c>
      <c r="E30" s="172" t="s">
        <v>28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217</v>
      </c>
      <c r="C31" s="134" t="s">
        <v>218</v>
      </c>
      <c r="D31" s="155" t="s">
        <v>29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34" t="s">
        <v>30</v>
      </c>
      <c r="D32" s="155" t="s">
        <v>34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244</v>
      </c>
      <c r="C33" s="134" t="s">
        <v>35</v>
      </c>
      <c r="D33" s="155" t="s">
        <v>254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216</v>
      </c>
      <c r="C34" s="134" t="s">
        <v>31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222</v>
      </c>
      <c r="C35" s="134" t="s">
        <v>223</v>
      </c>
      <c r="D35" s="155" t="s">
        <v>256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225</v>
      </c>
      <c r="C36" s="134" t="s">
        <v>224</v>
      </c>
      <c r="D36" s="155" t="s">
        <v>257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169</v>
      </c>
      <c r="C37" s="134" t="s">
        <v>219</v>
      </c>
      <c r="D37" s="155" t="s">
        <v>255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220</v>
      </c>
      <c r="C38" s="134" t="s">
        <v>221</v>
      </c>
      <c r="D38" s="155" t="s">
        <v>36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226</v>
      </c>
      <c r="C39" s="134" t="s">
        <v>227</v>
      </c>
      <c r="D39" s="155" t="s">
        <v>258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232</v>
      </c>
      <c r="C40" s="135" t="s">
        <v>233</v>
      </c>
      <c r="D40" s="156" t="s">
        <v>260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234</v>
      </c>
      <c r="C41" s="135" t="s">
        <v>235</v>
      </c>
      <c r="D41" s="156" t="s">
        <v>39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2" t="s">
        <v>236</v>
      </c>
      <c r="C42" s="135" t="s">
        <v>237</v>
      </c>
      <c r="D42" s="156" t="s">
        <v>261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2" t="s">
        <v>228</v>
      </c>
      <c r="C43" s="134" t="s">
        <v>229</v>
      </c>
      <c r="D43" s="155" t="s">
        <v>41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231</v>
      </c>
      <c r="C44" s="134" t="s">
        <v>230</v>
      </c>
      <c r="D44" s="155" t="s">
        <v>259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238</v>
      </c>
      <c r="C45" s="135" t="s">
        <v>239</v>
      </c>
      <c r="D45" s="156" t="s">
        <v>262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2" t="s">
        <v>194</v>
      </c>
      <c r="C46" s="134" t="s">
        <v>240</v>
      </c>
      <c r="D46" s="155" t="s">
        <v>43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2" t="s">
        <v>241</v>
      </c>
      <c r="C47" s="134" t="s">
        <v>242</v>
      </c>
      <c r="D47" s="155" t="s">
        <v>45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3" t="s">
        <v>193</v>
      </c>
      <c r="C48" s="136" t="s">
        <v>243</v>
      </c>
      <c r="D48" s="157" t="s">
        <v>263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284</v>
      </c>
      <c r="D2" s="12"/>
      <c r="E2" s="164"/>
      <c r="F2" s="166"/>
      <c r="G2" s="13"/>
      <c r="H2" s="29" t="s">
        <v>253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78"/>
      <c r="G5" s="54" t="s">
        <v>50</v>
      </c>
      <c r="H5" s="66" t="s">
        <v>46</v>
      </c>
      <c r="I5" s="74" t="s">
        <v>47</v>
      </c>
      <c r="J5" s="55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55" t="s">
        <v>16</v>
      </c>
      <c r="E6" s="168"/>
      <c r="F6" s="178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55" t="s">
        <v>147</v>
      </c>
      <c r="E7" s="168"/>
      <c r="F7" s="178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55" t="s">
        <v>264</v>
      </c>
      <c r="E8" s="168"/>
      <c r="F8" s="178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55" t="s">
        <v>265</v>
      </c>
      <c r="E9" s="168"/>
      <c r="F9" s="178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199</v>
      </c>
      <c r="C10" s="127" t="s">
        <v>12</v>
      </c>
      <c r="D10" s="155" t="s">
        <v>266</v>
      </c>
      <c r="E10" s="168"/>
      <c r="F10" s="178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201</v>
      </c>
      <c r="C11" s="127" t="s">
        <v>200</v>
      </c>
      <c r="D11" s="155" t="s">
        <v>267</v>
      </c>
      <c r="E11" s="168"/>
      <c r="F11" s="178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202</v>
      </c>
      <c r="C12" s="127" t="s">
        <v>13</v>
      </c>
      <c r="D12" s="155" t="s">
        <v>268</v>
      </c>
      <c r="E12" s="168"/>
      <c r="F12" s="178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174</v>
      </c>
      <c r="C13" s="127" t="s">
        <v>245</v>
      </c>
      <c r="D13" s="155" t="s">
        <v>269</v>
      </c>
      <c r="E13" s="168"/>
      <c r="F13" s="178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214</v>
      </c>
      <c r="C14" s="137" t="s">
        <v>215</v>
      </c>
      <c r="D14" s="155" t="s">
        <v>270</v>
      </c>
      <c r="E14" s="168"/>
      <c r="F14" s="178"/>
      <c r="G14" s="24">
        <v>9</v>
      </c>
      <c r="H14" s="21" t="s">
        <v>149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7"/>
      <c r="C15" s="127" t="s">
        <v>3</v>
      </c>
      <c r="D15" s="155" t="s">
        <v>271</v>
      </c>
      <c r="E15" s="168"/>
      <c r="F15" s="178"/>
      <c r="G15" s="24">
        <v>10</v>
      </c>
      <c r="H15" s="21" t="s">
        <v>150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176</v>
      </c>
      <c r="C16" s="127" t="s">
        <v>168</v>
      </c>
      <c r="D16" s="155" t="s">
        <v>272</v>
      </c>
      <c r="E16" s="168"/>
      <c r="F16" s="178"/>
      <c r="G16" s="26" t="s">
        <v>54</v>
      </c>
      <c r="H16" s="27" t="s">
        <v>308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177</v>
      </c>
      <c r="C17" s="127" t="s">
        <v>203</v>
      </c>
      <c r="D17" s="155" t="s">
        <v>273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204</v>
      </c>
      <c r="C18" s="127" t="s">
        <v>2</v>
      </c>
      <c r="D18" s="155" t="s">
        <v>274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205</v>
      </c>
      <c r="C19" s="127" t="s">
        <v>4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179</v>
      </c>
      <c r="C20" s="127" t="s">
        <v>5</v>
      </c>
      <c r="D20" s="155" t="s">
        <v>81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206</v>
      </c>
      <c r="C21" s="127" t="s">
        <v>207</v>
      </c>
      <c r="D21" s="155" t="s">
        <v>132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208</v>
      </c>
      <c r="C22" s="127" t="s">
        <v>9</v>
      </c>
      <c r="D22" s="155" t="s">
        <v>275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199</v>
      </c>
      <c r="C23" s="127" t="s">
        <v>211</v>
      </c>
      <c r="D23" s="155" t="s">
        <v>277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9" t="s">
        <v>212</v>
      </c>
      <c r="C24" s="127" t="s">
        <v>10</v>
      </c>
      <c r="D24" s="158" t="s">
        <v>278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210</v>
      </c>
      <c r="C25" s="127" t="s">
        <v>209</v>
      </c>
      <c r="D25" s="155" t="s">
        <v>276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0" t="s">
        <v>214</v>
      </c>
      <c r="C26" s="128" t="s">
        <v>213</v>
      </c>
      <c r="D26" s="157" t="s">
        <v>279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285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195</v>
      </c>
      <c r="C30" s="16" t="s">
        <v>26</v>
      </c>
      <c r="D30" s="16" t="s">
        <v>27</v>
      </c>
      <c r="E30" s="172" t="s">
        <v>28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217</v>
      </c>
      <c r="C31" s="134" t="s">
        <v>218</v>
      </c>
      <c r="D31" s="155" t="s">
        <v>29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34" t="s">
        <v>30</v>
      </c>
      <c r="D32" s="155" t="s">
        <v>34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244</v>
      </c>
      <c r="C33" s="134" t="s">
        <v>35</v>
      </c>
      <c r="D33" s="155" t="s">
        <v>254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216</v>
      </c>
      <c r="C34" s="134" t="s">
        <v>31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222</v>
      </c>
      <c r="C35" s="134" t="s">
        <v>223</v>
      </c>
      <c r="D35" s="155" t="s">
        <v>256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225</v>
      </c>
      <c r="C36" s="134" t="s">
        <v>224</v>
      </c>
      <c r="D36" s="155" t="s">
        <v>257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169</v>
      </c>
      <c r="C37" s="134" t="s">
        <v>219</v>
      </c>
      <c r="D37" s="155" t="s">
        <v>255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220</v>
      </c>
      <c r="C38" s="134" t="s">
        <v>221</v>
      </c>
      <c r="D38" s="155" t="s">
        <v>36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226</v>
      </c>
      <c r="C39" s="134" t="s">
        <v>227</v>
      </c>
      <c r="D39" s="155" t="s">
        <v>258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232</v>
      </c>
      <c r="C40" s="135" t="s">
        <v>233</v>
      </c>
      <c r="D40" s="156" t="s">
        <v>260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234</v>
      </c>
      <c r="C41" s="135" t="s">
        <v>235</v>
      </c>
      <c r="D41" s="156" t="s">
        <v>39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2" t="s">
        <v>236</v>
      </c>
      <c r="C42" s="135" t="s">
        <v>237</v>
      </c>
      <c r="D42" s="156" t="s">
        <v>261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2" t="s">
        <v>228</v>
      </c>
      <c r="C43" s="134" t="s">
        <v>229</v>
      </c>
      <c r="D43" s="155" t="s">
        <v>41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231</v>
      </c>
      <c r="C44" s="134" t="s">
        <v>230</v>
      </c>
      <c r="D44" s="155" t="s">
        <v>259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238</v>
      </c>
      <c r="C45" s="135" t="s">
        <v>239</v>
      </c>
      <c r="D45" s="156" t="s">
        <v>262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2" t="s">
        <v>194</v>
      </c>
      <c r="C46" s="134" t="s">
        <v>240</v>
      </c>
      <c r="D46" s="155" t="s">
        <v>43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2" t="s">
        <v>241</v>
      </c>
      <c r="C47" s="134" t="s">
        <v>242</v>
      </c>
      <c r="D47" s="155" t="s">
        <v>45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3" t="s">
        <v>193</v>
      </c>
      <c r="C48" s="136" t="s">
        <v>243</v>
      </c>
      <c r="D48" s="157" t="s">
        <v>263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286</v>
      </c>
      <c r="D2" s="12"/>
      <c r="E2" s="164"/>
      <c r="F2" s="166"/>
      <c r="G2" s="13"/>
      <c r="H2" s="29" t="s">
        <v>157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66"/>
      <c r="G5" s="54" t="s">
        <v>50</v>
      </c>
      <c r="H5" s="66" t="s">
        <v>46</v>
      </c>
      <c r="I5" s="74" t="s">
        <v>47</v>
      </c>
      <c r="J5" s="55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8" t="s">
        <v>16</v>
      </c>
      <c r="E6" s="168"/>
      <c r="F6" s="166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8" t="s">
        <v>147</v>
      </c>
      <c r="E7" s="168"/>
      <c r="F7" s="166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8" t="s">
        <v>17</v>
      </c>
      <c r="E8" s="168"/>
      <c r="F8" s="166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8" t="s">
        <v>18</v>
      </c>
      <c r="E9" s="168"/>
      <c r="F9" s="178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172</v>
      </c>
      <c r="C10" s="127" t="s">
        <v>12</v>
      </c>
      <c r="D10" s="18" t="s">
        <v>102</v>
      </c>
      <c r="E10" s="168"/>
      <c r="F10" s="178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173</v>
      </c>
      <c r="C11" s="127" t="s">
        <v>15</v>
      </c>
      <c r="D11" s="18" t="s">
        <v>103</v>
      </c>
      <c r="E11" s="168"/>
      <c r="F11" s="178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174</v>
      </c>
      <c r="C12" s="127" t="s">
        <v>13</v>
      </c>
      <c r="D12" s="18" t="s">
        <v>104</v>
      </c>
      <c r="E12" s="168"/>
      <c r="F12" s="178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175</v>
      </c>
      <c r="C13" s="127" t="s">
        <v>8</v>
      </c>
      <c r="D13" s="18" t="s">
        <v>105</v>
      </c>
      <c r="E13" s="168"/>
      <c r="F13" s="178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3</v>
      </c>
      <c r="D14" s="18" t="s">
        <v>106</v>
      </c>
      <c r="E14" s="168"/>
      <c r="F14" s="178"/>
      <c r="G14" s="24">
        <v>9</v>
      </c>
      <c r="H14" s="21" t="s">
        <v>149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176</v>
      </c>
      <c r="C15" s="127" t="s">
        <v>168</v>
      </c>
      <c r="D15" s="18" t="s">
        <v>125</v>
      </c>
      <c r="E15" s="168"/>
      <c r="F15" s="178"/>
      <c r="G15" s="24">
        <v>10</v>
      </c>
      <c r="H15" s="21" t="s">
        <v>150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177</v>
      </c>
      <c r="C16" s="127" t="s">
        <v>1</v>
      </c>
      <c r="D16" s="18" t="s">
        <v>126</v>
      </c>
      <c r="E16" s="168"/>
      <c r="F16" s="178"/>
      <c r="G16" s="26" t="s">
        <v>54</v>
      </c>
      <c r="H16" s="27" t="s">
        <v>166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178</v>
      </c>
      <c r="C17" s="127" t="s">
        <v>2</v>
      </c>
      <c r="D17" s="18" t="s">
        <v>122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179</v>
      </c>
      <c r="C18" s="127" t="s">
        <v>4</v>
      </c>
      <c r="D18" s="18" t="s">
        <v>128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180</v>
      </c>
      <c r="C19" s="127" t="s">
        <v>5</v>
      </c>
      <c r="D19" s="18" t="s">
        <v>142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197</v>
      </c>
      <c r="C20" s="127" t="s">
        <v>14</v>
      </c>
      <c r="D20" s="18" t="s">
        <v>51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181</v>
      </c>
      <c r="C21" s="127" t="s">
        <v>9</v>
      </c>
      <c r="D21" s="18" t="s">
        <v>143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182</v>
      </c>
      <c r="C22" s="127" t="s">
        <v>14</v>
      </c>
      <c r="D22" s="18" t="s">
        <v>144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198</v>
      </c>
      <c r="C23" s="127" t="s">
        <v>124</v>
      </c>
      <c r="D23" s="18" t="s">
        <v>131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183</v>
      </c>
      <c r="C24" s="127" t="s">
        <v>10</v>
      </c>
      <c r="D24" s="18" t="s">
        <v>132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184</v>
      </c>
      <c r="C25" s="128" t="s">
        <v>8</v>
      </c>
      <c r="D25" s="20" t="s">
        <v>145</v>
      </c>
      <c r="E25" s="170"/>
      <c r="F25" s="178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287</v>
      </c>
      <c r="D27" s="13"/>
      <c r="E27" s="171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195</v>
      </c>
      <c r="C29" s="16" t="s">
        <v>26</v>
      </c>
      <c r="D29" s="16" t="s">
        <v>27</v>
      </c>
      <c r="E29" s="172" t="s">
        <v>28</v>
      </c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185</v>
      </c>
      <c r="C30" s="134" t="s">
        <v>30</v>
      </c>
      <c r="D30" s="18" t="s">
        <v>29</v>
      </c>
      <c r="E30" s="168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186</v>
      </c>
      <c r="C31" s="134" t="s">
        <v>31</v>
      </c>
      <c r="D31" s="18" t="s">
        <v>34</v>
      </c>
      <c r="E31" s="168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34" t="s">
        <v>32</v>
      </c>
      <c r="D32" s="18" t="s">
        <v>33</v>
      </c>
      <c r="E32" s="168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179</v>
      </c>
      <c r="C33" s="134" t="s">
        <v>35</v>
      </c>
      <c r="D33" s="18" t="s">
        <v>36</v>
      </c>
      <c r="E33" s="168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188</v>
      </c>
      <c r="C34" s="134" t="s">
        <v>37</v>
      </c>
      <c r="D34" s="18" t="s">
        <v>38</v>
      </c>
      <c r="E34" s="168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189</v>
      </c>
      <c r="C35" s="134" t="s">
        <v>6</v>
      </c>
      <c r="D35" s="18" t="s">
        <v>39</v>
      </c>
      <c r="E35" s="168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190</v>
      </c>
      <c r="C36" s="134" t="s">
        <v>141</v>
      </c>
      <c r="D36" s="18" t="s">
        <v>140</v>
      </c>
      <c r="E36" s="168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191</v>
      </c>
      <c r="C37" s="135" t="s">
        <v>40</v>
      </c>
      <c r="D37" s="23" t="s">
        <v>41</v>
      </c>
      <c r="E37" s="168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194</v>
      </c>
      <c r="C38" s="134" t="s">
        <v>42</v>
      </c>
      <c r="D38" s="18" t="s">
        <v>43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192</v>
      </c>
      <c r="C39" s="134" t="s">
        <v>44</v>
      </c>
      <c r="D39" s="18" t="s">
        <v>45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193</v>
      </c>
      <c r="C40" s="136" t="s">
        <v>138</v>
      </c>
      <c r="D40" s="20" t="s">
        <v>139</v>
      </c>
      <c r="E40" s="174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31"/>
      <c r="D41" s="30"/>
      <c r="E41" s="175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288</v>
      </c>
      <c r="D2" s="12"/>
      <c r="E2" s="164"/>
      <c r="F2" s="166"/>
      <c r="G2" s="13"/>
      <c r="H2" s="29" t="s">
        <v>148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66"/>
      <c r="G5" s="54" t="s">
        <v>50</v>
      </c>
      <c r="H5" s="66" t="s">
        <v>46</v>
      </c>
      <c r="I5" s="74" t="s">
        <v>47</v>
      </c>
      <c r="J5" s="55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8" t="s">
        <v>16</v>
      </c>
      <c r="E6" s="168"/>
      <c r="F6" s="166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8" t="s">
        <v>147</v>
      </c>
      <c r="E7" s="168"/>
      <c r="F7" s="166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8" t="s">
        <v>17</v>
      </c>
      <c r="E8" s="168"/>
      <c r="F8" s="166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8" t="s">
        <v>18</v>
      </c>
      <c r="E9" s="168"/>
      <c r="F9" s="166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172</v>
      </c>
      <c r="C10" s="127" t="s">
        <v>12</v>
      </c>
      <c r="D10" s="18" t="s">
        <v>102</v>
      </c>
      <c r="E10" s="168"/>
      <c r="F10" s="166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173</v>
      </c>
      <c r="C11" s="127" t="s">
        <v>15</v>
      </c>
      <c r="D11" s="18" t="s">
        <v>103</v>
      </c>
      <c r="E11" s="168"/>
      <c r="F11" s="166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174</v>
      </c>
      <c r="C12" s="127" t="s">
        <v>13</v>
      </c>
      <c r="D12" s="18" t="s">
        <v>104</v>
      </c>
      <c r="E12" s="168"/>
      <c r="F12" s="166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175</v>
      </c>
      <c r="C13" s="127" t="s">
        <v>8</v>
      </c>
      <c r="D13" s="18" t="s">
        <v>105</v>
      </c>
      <c r="E13" s="168"/>
      <c r="F13" s="166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3</v>
      </c>
      <c r="D14" s="18" t="s">
        <v>106</v>
      </c>
      <c r="E14" s="168"/>
      <c r="F14" s="166"/>
      <c r="G14" s="24">
        <v>9</v>
      </c>
      <c r="H14" s="21" t="s">
        <v>149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176</v>
      </c>
      <c r="C15" s="127" t="s">
        <v>168</v>
      </c>
      <c r="D15" s="18" t="s">
        <v>125</v>
      </c>
      <c r="E15" s="168"/>
      <c r="F15" s="166"/>
      <c r="G15" s="24">
        <v>10</v>
      </c>
      <c r="H15" s="21" t="s">
        <v>150</v>
      </c>
      <c r="I15" s="22" t="e">
        <f>((E7-'2013-ÚČ'!E7+E35)/'2013-ÚČ'!E7)*100</f>
        <v>#DIV/0!</v>
      </c>
      <c r="J15" s="25">
        <f>IF(AND(E7=0,E35=0,'2013-ÚČ'!E7=0),0, IF('2013-ÚČ'!E7=0,3,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177</v>
      </c>
      <c r="C16" s="127" t="s">
        <v>1</v>
      </c>
      <c r="D16" s="18" t="s">
        <v>126</v>
      </c>
      <c r="E16" s="168"/>
      <c r="F16" s="166"/>
      <c r="G16" s="26" t="s">
        <v>54</v>
      </c>
      <c r="H16" s="27" t="s">
        <v>151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178</v>
      </c>
      <c r="C17" s="127" t="s">
        <v>2</v>
      </c>
      <c r="D17" s="18" t="s">
        <v>122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179</v>
      </c>
      <c r="C18" s="127" t="s">
        <v>4</v>
      </c>
      <c r="D18" s="18" t="s">
        <v>128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180</v>
      </c>
      <c r="C19" s="127" t="s">
        <v>5</v>
      </c>
      <c r="D19" s="18" t="s">
        <v>142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197</v>
      </c>
      <c r="C20" s="127" t="s">
        <v>14</v>
      </c>
      <c r="D20" s="18" t="s">
        <v>51</v>
      </c>
      <c r="E20" s="168"/>
      <c r="F20" s="166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181</v>
      </c>
      <c r="C21" s="127" t="s">
        <v>9</v>
      </c>
      <c r="D21" s="18" t="s">
        <v>143</v>
      </c>
      <c r="E21" s="168"/>
      <c r="F21" s="166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182</v>
      </c>
      <c r="C22" s="127" t="s">
        <v>14</v>
      </c>
      <c r="D22" s="18" t="s">
        <v>144</v>
      </c>
      <c r="E22" s="168"/>
      <c r="F22" s="166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198</v>
      </c>
      <c r="C23" s="127" t="s">
        <v>124</v>
      </c>
      <c r="D23" s="18" t="s">
        <v>131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183</v>
      </c>
      <c r="C24" s="127" t="s">
        <v>10</v>
      </c>
      <c r="D24" s="18" t="s">
        <v>132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184</v>
      </c>
      <c r="C25" s="128" t="s">
        <v>8</v>
      </c>
      <c r="D25" s="20" t="s">
        <v>145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289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195</v>
      </c>
      <c r="C29" s="16" t="s">
        <v>26</v>
      </c>
      <c r="D29" s="16" t="s">
        <v>27</v>
      </c>
      <c r="E29" s="172" t="s">
        <v>28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185</v>
      </c>
      <c r="C30" s="127" t="s">
        <v>30</v>
      </c>
      <c r="D30" s="18" t="s">
        <v>29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186</v>
      </c>
      <c r="C31" s="127" t="s">
        <v>31</v>
      </c>
      <c r="D31" s="18" t="s">
        <v>34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27" t="s">
        <v>32</v>
      </c>
      <c r="D32" s="18" t="s">
        <v>33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179</v>
      </c>
      <c r="C33" s="127" t="s">
        <v>35</v>
      </c>
      <c r="D33" s="18" t="s">
        <v>36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188</v>
      </c>
      <c r="C34" s="127" t="s">
        <v>37</v>
      </c>
      <c r="D34" s="18" t="s">
        <v>38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189</v>
      </c>
      <c r="C35" s="127" t="s">
        <v>6</v>
      </c>
      <c r="D35" s="18" t="s">
        <v>39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190</v>
      </c>
      <c r="C36" s="127" t="s">
        <v>141</v>
      </c>
      <c r="D36" s="18" t="s">
        <v>140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191</v>
      </c>
      <c r="C37" s="131" t="s">
        <v>40</v>
      </c>
      <c r="D37" s="23" t="s">
        <v>41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194</v>
      </c>
      <c r="C38" s="127" t="s">
        <v>42</v>
      </c>
      <c r="D38" s="18" t="s">
        <v>43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192</v>
      </c>
      <c r="C39" s="127" t="s">
        <v>44</v>
      </c>
      <c r="D39" s="18" t="s">
        <v>45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193</v>
      </c>
      <c r="C40" s="128" t="s">
        <v>138</v>
      </c>
      <c r="D40" s="20" t="s">
        <v>139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290</v>
      </c>
      <c r="D2" s="12"/>
      <c r="E2" s="164"/>
      <c r="F2" s="166"/>
      <c r="G2" s="13"/>
      <c r="H2" s="29" t="s">
        <v>134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66"/>
      <c r="G5" s="54" t="s">
        <v>50</v>
      </c>
      <c r="H5" s="66" t="s">
        <v>46</v>
      </c>
      <c r="I5" s="74" t="s">
        <v>47</v>
      </c>
      <c r="J5" s="55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8" t="s">
        <v>16</v>
      </c>
      <c r="E6" s="168"/>
      <c r="F6" s="166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8" t="s">
        <v>147</v>
      </c>
      <c r="E7" s="168"/>
      <c r="F7" s="166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8" t="s">
        <v>17</v>
      </c>
      <c r="E8" s="168"/>
      <c r="F8" s="166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8" t="s">
        <v>18</v>
      </c>
      <c r="E9" s="168"/>
      <c r="F9" s="166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172</v>
      </c>
      <c r="C10" s="127" t="s">
        <v>12</v>
      </c>
      <c r="D10" s="18" t="s">
        <v>102</v>
      </c>
      <c r="E10" s="168"/>
      <c r="F10" s="166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173</v>
      </c>
      <c r="C11" s="127" t="s">
        <v>15</v>
      </c>
      <c r="D11" s="18" t="s">
        <v>103</v>
      </c>
      <c r="E11" s="168"/>
      <c r="F11" s="166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174</v>
      </c>
      <c r="C12" s="127" t="s">
        <v>13</v>
      </c>
      <c r="D12" s="18" t="s">
        <v>104</v>
      </c>
      <c r="E12" s="168"/>
      <c r="F12" s="166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175</v>
      </c>
      <c r="C13" s="127" t="s">
        <v>8</v>
      </c>
      <c r="D13" s="18" t="s">
        <v>105</v>
      </c>
      <c r="E13" s="168"/>
      <c r="F13" s="166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3</v>
      </c>
      <c r="D14" s="18" t="s">
        <v>106</v>
      </c>
      <c r="E14" s="168"/>
      <c r="F14" s="166"/>
      <c r="G14" s="24">
        <v>9</v>
      </c>
      <c r="H14" s="21" t="s">
        <v>149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176</v>
      </c>
      <c r="C15" s="127" t="s">
        <v>0</v>
      </c>
      <c r="D15" s="18" t="s">
        <v>125</v>
      </c>
      <c r="E15" s="168"/>
      <c r="F15" s="166"/>
      <c r="G15" s="24">
        <v>10</v>
      </c>
      <c r="H15" s="21" t="s">
        <v>150</v>
      </c>
      <c r="I15" s="22" t="e">
        <f>((E7-'2012-ÚČ'!E6+E35)/'2012-ÚČ'!E6)*100</f>
        <v>#DIV/0!</v>
      </c>
      <c r="J15" s="25">
        <f>IF(AND(E7=0,E35=0,'2012-ÚČ'!E6=0),0, IF('2012-ÚČ'!E6=0,3,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177</v>
      </c>
      <c r="C16" s="127" t="s">
        <v>1</v>
      </c>
      <c r="D16" s="18" t="s">
        <v>126</v>
      </c>
      <c r="E16" s="168"/>
      <c r="F16" s="166"/>
      <c r="G16" s="26" t="s">
        <v>54</v>
      </c>
      <c r="H16" s="27" t="s">
        <v>135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196</v>
      </c>
      <c r="C17" s="127" t="s">
        <v>2</v>
      </c>
      <c r="D17" s="18" t="s">
        <v>122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179</v>
      </c>
      <c r="C18" s="127" t="s">
        <v>4</v>
      </c>
      <c r="D18" s="18" t="s">
        <v>127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180</v>
      </c>
      <c r="C19" s="127" t="s">
        <v>5</v>
      </c>
      <c r="D19" s="18" t="s">
        <v>128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197</v>
      </c>
      <c r="C20" s="127" t="s">
        <v>14</v>
      </c>
      <c r="D20" s="18" t="s">
        <v>81</v>
      </c>
      <c r="E20" s="168"/>
      <c r="F20" s="166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181</v>
      </c>
      <c r="C21" s="127" t="s">
        <v>9</v>
      </c>
      <c r="D21" s="18" t="s">
        <v>129</v>
      </c>
      <c r="E21" s="168"/>
      <c r="F21" s="166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182</v>
      </c>
      <c r="C22" s="127" t="s">
        <v>14</v>
      </c>
      <c r="D22" s="18" t="s">
        <v>130</v>
      </c>
      <c r="E22" s="168"/>
      <c r="F22" s="166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198</v>
      </c>
      <c r="C23" s="127" t="s">
        <v>124</v>
      </c>
      <c r="D23" s="18" t="s">
        <v>123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183</v>
      </c>
      <c r="C24" s="127" t="s">
        <v>10</v>
      </c>
      <c r="D24" s="18" t="s">
        <v>131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184</v>
      </c>
      <c r="C25" s="128" t="s">
        <v>8</v>
      </c>
      <c r="D25" s="20" t="s">
        <v>132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291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195</v>
      </c>
      <c r="C29" s="16" t="s">
        <v>26</v>
      </c>
      <c r="D29" s="16" t="s">
        <v>27</v>
      </c>
      <c r="E29" s="172" t="s">
        <v>28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185</v>
      </c>
      <c r="C30" s="127" t="s">
        <v>30</v>
      </c>
      <c r="D30" s="18" t="s">
        <v>29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186</v>
      </c>
      <c r="C31" s="127" t="s">
        <v>31</v>
      </c>
      <c r="D31" s="18" t="s">
        <v>34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27" t="s">
        <v>32</v>
      </c>
      <c r="D32" s="18" t="s">
        <v>33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179</v>
      </c>
      <c r="C33" s="127" t="s">
        <v>35</v>
      </c>
      <c r="D33" s="18" t="s">
        <v>36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188</v>
      </c>
      <c r="C34" s="127" t="s">
        <v>37</v>
      </c>
      <c r="D34" s="18" t="s">
        <v>38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189</v>
      </c>
      <c r="C35" s="127" t="s">
        <v>6</v>
      </c>
      <c r="D35" s="18" t="s">
        <v>39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190</v>
      </c>
      <c r="C36" s="127" t="s">
        <v>141</v>
      </c>
      <c r="D36" s="18" t="s">
        <v>140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191</v>
      </c>
      <c r="C37" s="131" t="s">
        <v>40</v>
      </c>
      <c r="D37" s="23" t="s">
        <v>41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194</v>
      </c>
      <c r="C38" s="127" t="s">
        <v>42</v>
      </c>
      <c r="D38" s="18" t="s">
        <v>43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192</v>
      </c>
      <c r="C39" s="127" t="s">
        <v>44</v>
      </c>
      <c r="D39" s="18" t="s">
        <v>45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193</v>
      </c>
      <c r="C40" s="128" t="s">
        <v>138</v>
      </c>
      <c r="D40" s="20" t="s">
        <v>139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>
      <selection activeCell="C27" sqref="C27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</cols>
  <sheetData>
    <row r="1" spans="1:96" x14ac:dyDescent="0.2">
      <c r="A1" s="8"/>
      <c r="B1" s="8"/>
      <c r="C1" s="8"/>
      <c r="D1" s="8"/>
      <c r="E1" s="163"/>
      <c r="F1" s="8"/>
      <c r="G1" s="8"/>
    </row>
    <row r="2" spans="1:96" ht="14.25" x14ac:dyDescent="0.2">
      <c r="A2" s="8"/>
      <c r="B2" s="12"/>
      <c r="C2" s="29" t="s">
        <v>292</v>
      </c>
      <c r="D2" s="12"/>
      <c r="E2" s="164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3" customFormat="1" ht="14.25" x14ac:dyDescent="0.2">
      <c r="A3" s="11"/>
      <c r="B3" s="11"/>
      <c r="C3" s="62"/>
      <c r="D3" s="71"/>
      <c r="E3" s="165"/>
      <c r="F3" s="9"/>
      <c r="G3" s="9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</row>
    <row r="4" spans="1:96" ht="6.75" customHeight="1" thickBot="1" x14ac:dyDescent="0.25">
      <c r="A4" s="8"/>
      <c r="B4" s="8"/>
      <c r="C4" s="7"/>
      <c r="D4" s="7"/>
      <c r="E4" s="166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30" t="s">
        <v>169</v>
      </c>
      <c r="C6" s="128" t="s">
        <v>146</v>
      </c>
      <c r="D6" s="20" t="s">
        <v>147</v>
      </c>
      <c r="E6" s="170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6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7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7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7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7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7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7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7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7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7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7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7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7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7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7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7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7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7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7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7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tabSelected="1" zoomScale="75" zoomScaleNormal="75" workbookViewId="0">
      <selection activeCell="B32" sqref="B32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327</v>
      </c>
      <c r="C2" s="13"/>
      <c r="D2" s="171"/>
      <c r="E2" s="166"/>
      <c r="F2" s="13"/>
      <c r="G2" s="29" t="s">
        <v>325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331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167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(((D6+D7+D10+D13)-('2016-DE'!D6+'2016-DE'!D7+'2016-DE'!D10+'2016-DE'!D13)+D22)/('2016-DE'!D6+'2016-DE'!D7+'2016-DE'!D10+'2016-DE'!D13))*100</f>
        <v>#DIV/0!</v>
      </c>
      <c r="I15" s="113">
        <f>IF(AND((D6+D7+D10+D13)=0,D22=0,('2016-DE'!D6+'2016-DE'!D7+'2016-DE'!D10+'2016-DE'!D13)=0),0, IF(('2016-DE'!D6+'2016-DE'!D7+'2016-DE'!D10+'2016-DE'!D13)=0,3,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326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4" sqref="I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309</v>
      </c>
      <c r="C2" s="13"/>
      <c r="D2" s="171"/>
      <c r="E2" s="166"/>
      <c r="F2" s="13"/>
      <c r="G2" s="29" t="s">
        <v>253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167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(((D6+D7+D10+D13)-('2015-DE'!D6+'2015-DE'!D7+'2015-DE'!D10+'2015-DE'!D13)+D22)/('2015-DE'!D6+'2015-DE'!D7+'2015-DE'!D10+'2015-DE'!D13))*100</f>
        <v>#DIV/0!</v>
      </c>
      <c r="I15" s="113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308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</vt:i4>
      </vt:variant>
    </vt:vector>
  </HeadingPairs>
  <TitlesOfParts>
    <vt:vector size="17" baseType="lpstr">
      <vt:lpstr>postup</vt:lpstr>
      <vt:lpstr>2017-ÚČ</vt:lpstr>
      <vt:lpstr>2016-ÚČ</vt:lpstr>
      <vt:lpstr>2015-ÚČ</vt:lpstr>
      <vt:lpstr>2014-ÚČ</vt:lpstr>
      <vt:lpstr>2013-ÚČ</vt:lpstr>
      <vt:lpstr>2012-ÚČ</vt:lpstr>
      <vt:lpstr>2017-DE</vt:lpstr>
      <vt:lpstr>2016-DE</vt:lpstr>
      <vt:lpstr>2015-DE</vt:lpstr>
      <vt:lpstr>2014-DE</vt:lpstr>
      <vt:lpstr>2013-DE</vt:lpstr>
      <vt:lpstr>2012-DE</vt:lpstr>
      <vt:lpstr>bodování</vt:lpstr>
      <vt:lpstr>'2012-DE'!Oblast_tisku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Boubalíková Vendula Ing.</cp:lastModifiedBy>
  <cp:lastPrinted>2007-02-07T13:11:42Z</cp:lastPrinted>
  <dcterms:created xsi:type="dcterms:W3CDTF">1997-01-24T11:07:25Z</dcterms:created>
  <dcterms:modified xsi:type="dcterms:W3CDTF">2018-02-01T08:58:12Z</dcterms:modified>
</cp:coreProperties>
</file>